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ventivo_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<sst xmlns="http://schemas.openxmlformats.org/spreadsheetml/2006/main" count="151" uniqueCount="135">
  <si>
    <t xml:space="preserve">PREVENTIVO FINANZIARIO GESTIONALE 2025 - ORDINE DEI BIOLOGI DELLA SICILIA</t>
  </si>
  <si>
    <t xml:space="preserve">COD. CAPITOLO</t>
  </si>
  <si>
    <t xml:space="preserve">DENOMINAZIONE</t>
  </si>
  <si>
    <t xml:space="preserve">Previsioni  competenza per il 2026 </t>
  </si>
  <si>
    <t xml:space="preserve">Previsioni di cassa per il 2026 </t>
  </si>
  <si>
    <t xml:space="preserve">  </t>
  </si>
  <si>
    <t xml:space="preserve">TITOLO I - ENTRATE CONTRIBUTIVE</t>
  </si>
  <si>
    <t xml:space="preserve">R.P.1</t>
  </si>
  <si>
    <t xml:space="preserve">ENTRATE CONTRIBUTIVE A CARICO DEGLI ISCRITTI</t>
  </si>
  <si>
    <t xml:space="preserve">Contributi per quote iscritti 6585 (incluso 400 neo iscritti)</t>
  </si>
  <si>
    <t xml:space="preserve">TOTALE ENTRATE CONTRIBUTIVE A CARICO ISCRITTI</t>
  </si>
  <si>
    <t xml:space="preserve">TITOLO II - ALTRE ENTRATE</t>
  </si>
  <si>
    <t xml:space="preserve">R.P.2</t>
  </si>
  <si>
    <t xml:space="preserve">ENTRATE PER INIZIATIVE CULTURALI ED AGGIORNAMENTI PROFESSIONALI</t>
  </si>
  <si>
    <t xml:space="preserve">Formazione continua ECM</t>
  </si>
  <si>
    <t xml:space="preserve">Contributi stimati per formazione da parte della FNOB</t>
  </si>
  <si>
    <t xml:space="preserve">TOTALE ENTRATE PER INIZIATIVE CULT. ED AGGIORN. PROF.</t>
  </si>
  <si>
    <t xml:space="preserve">R.P.3</t>
  </si>
  <si>
    <t xml:space="preserve">ENTRATE DI SEGRETERIA</t>
  </si>
  <si>
    <t xml:space="preserve">Diritti di segreteria per morosità,  nuove iscrizioni, cancellazioni e pareri congruità, certificazioni e altre entrate riscosse</t>
  </si>
  <si>
    <t xml:space="preserve">TOTATE ENTRATE DI SEGRETERIA</t>
  </si>
  <si>
    <t xml:space="preserve">R.P.4</t>
  </si>
  <si>
    <t xml:space="preserve">ENTRATE DI NATURA FINANZIARIA</t>
  </si>
  <si>
    <t xml:space="preserve">Interessi attivi su depositi e conti correnti bancari e/o postali</t>
  </si>
  <si>
    <t xml:space="preserve">TOTALE ENTRATE DI NATURA FINANZIARIA</t>
  </si>
  <si>
    <t xml:space="preserve">R.P.5</t>
  </si>
  <si>
    <t xml:space="preserve">ALTRE ENTRATE</t>
  </si>
  <si>
    <t xml:space="preserve">Altre entrate</t>
  </si>
  <si>
    <t xml:space="preserve">TOTALE ENTRATE</t>
  </si>
  <si>
    <t xml:space="preserve">TOTALE ENTRATE CORRENTI</t>
  </si>
  <si>
    <t xml:space="preserve">PARTITE DI GIRO</t>
  </si>
  <si>
    <t xml:space="preserve">R.P.6</t>
  </si>
  <si>
    <t xml:space="preserve">ENTRATE AVENTI NATURA DI PARTITA DI GIRO</t>
  </si>
  <si>
    <t xml:space="preserve">Entrate aventi natura di partita di giro</t>
  </si>
  <si>
    <t xml:space="preserve">TOTALE ENTRATE AVENTI NATURA DI PARTITA DI GIRO</t>
  </si>
  <si>
    <t xml:space="preserve">Totale generale delle entrate</t>
  </si>
  <si>
    <t xml:space="preserve">TITOLO I - SPESE CORRENTI</t>
  </si>
  <si>
    <t xml:space="preserve">U.F.1</t>
  </si>
  <si>
    <t xml:space="preserve">SPESE PER GLI ORGANI DELL'ENTE</t>
  </si>
  <si>
    <t xml:space="preserve">Indennità Presidente </t>
  </si>
  <si>
    <t xml:space="preserve">Indennità Vice Presidente </t>
  </si>
  <si>
    <t xml:space="preserve">Indennità Segretario </t>
  </si>
  <si>
    <t xml:space="preserve">Indennità Tesoriere </t>
  </si>
  <si>
    <t xml:space="preserve">Gettoni Consiglieri presenza per n. 12 consigli  </t>
  </si>
  <si>
    <t xml:space="preserve">Gettoni per missioni €150 omnicomprensive per missioni totali per l’ente</t>
  </si>
  <si>
    <t xml:space="preserve">Gettoni per Revisori dei Conti </t>
  </si>
  <si>
    <t xml:space="preserve">Rimborso spese Consiglieri e Revisori (rimborso spese a pie di nota)</t>
  </si>
  <si>
    <t xml:space="preserve">Commissioni - Gruppi di lavoro - Progetti: Servizi agli iscritti, Comunicazione, Formazione, Gestionale e Sito</t>
  </si>
  <si>
    <t xml:space="preserve">Compenso Presidente del Collegio dei revisori </t>
  </si>
  <si>
    <t xml:space="preserve">TOTALE SPESE PER GLI ORGANI DELL'ENTE</t>
  </si>
  <si>
    <t xml:space="preserve">U.F.</t>
  </si>
  <si>
    <t xml:space="preserve">SPESE PER LA FEDERAZIONE NAZIONALE</t>
  </si>
  <si>
    <t xml:space="preserve">Contributo Federazione Nazionale Biologi calcolato sulle ipotetiche entrate contributive di competenza e conguagli</t>
  </si>
  <si>
    <t xml:space="preserve">conguaglio FNOB ANNI PRECEDENTI</t>
  </si>
  <si>
    <t xml:space="preserve">TOTALE SPESE PER LA FEDERAZIONE</t>
  </si>
  <si>
    <t xml:space="preserve">COSTI DEL PERSONALE</t>
  </si>
  <si>
    <t xml:space="preserve">U.F.2</t>
  </si>
  <si>
    <t xml:space="preserve">Salari e stipendi n.2 dipendenti profilo b</t>
  </si>
  <si>
    <t xml:space="preserve">Contributi previdenziali ed assistenziali n.2 dipendenti profilo b</t>
  </si>
  <si>
    <t xml:space="preserve">Trattamento di fine rapporto n.2 dipendenti profilo b</t>
  </si>
  <si>
    <t xml:space="preserve">TOTALE COSTI DEL PERSONALE</t>
  </si>
  <si>
    <t xml:space="preserve">ACQUISTO BENI DI CONSUMO E DI SERVIZI</t>
  </si>
  <si>
    <t xml:space="preserve">U.F.3</t>
  </si>
  <si>
    <t xml:space="preserve">Libri, riviste, giornali e altre pubblicazioni</t>
  </si>
  <si>
    <t xml:space="preserve">Spese per acquisto di materiale di consumo, stampati, cancelleria, ecc.</t>
  </si>
  <si>
    <t xml:space="preserve">Spese per tesserini iscritti, spille, contrassegno auto più pergamena nuove iscrizioni</t>
  </si>
  <si>
    <t xml:space="preserve">Spese di rappresentanza dell’ente</t>
  </si>
  <si>
    <t xml:space="preserve">Polizza rca</t>
  </si>
  <si>
    <t xml:space="preserve">Addetto Stampa </t>
  </si>
  <si>
    <t xml:space="preserve">Gestione del sito web aggiornamento e innovazione </t>
  </si>
  <si>
    <t xml:space="preserve">Consulenza legale PER L’ENTE</t>
  </si>
  <si>
    <t xml:space="preserve">Consulenze contabili, fiscaliìì  PER L’ENTE</t>
  </si>
  <si>
    <t xml:space="preserve">Adempimenti in materia di sicurezza sul lavoro D.lgs. 81/04  </t>
  </si>
  <si>
    <t xml:space="preserve">PRIVACY -D.P.O</t>
  </si>
  <si>
    <t xml:space="preserve">Contratti di consulenza libero professionale in materia gestionale e/o amministrativa +  consulente lavoro</t>
  </si>
  <si>
    <t xml:space="preserve">Servizio pec gratuita per gli iscritti</t>
  </si>
  <si>
    <t xml:space="preserve">Consulenza progett. per reperimento f.di finanz.comunitari e assessoriali agevolati</t>
  </si>
  <si>
    <t xml:space="preserve">Attuazione protocolli d'intesa con Enti pubblici formazione professionale</t>
  </si>
  <si>
    <t xml:space="preserve">Valori bollati</t>
  </si>
  <si>
    <t xml:space="preserve">Spese postali e telegrafiche</t>
  </si>
  <si>
    <t xml:space="preserve">Spese pulizia sede</t>
  </si>
  <si>
    <t xml:space="preserve">Spese telefoniche, luce e acqua</t>
  </si>
  <si>
    <t xml:space="preserve">Spese per PagoPA</t>
  </si>
  <si>
    <t xml:space="preserve">Costo recupero crediti contenzioso </t>
  </si>
  <si>
    <t xml:space="preserve">TOTALE ACQUISTO BENI DI CONSUMO E DI SERVIZI</t>
  </si>
  <si>
    <t xml:space="preserve">U.F.4 </t>
  </si>
  <si>
    <t xml:space="preserve">SPESE SEDE</t>
  </si>
  <si>
    <t xml:space="preserve">Affitto sede dell'Ente</t>
  </si>
  <si>
    <t xml:space="preserve">Spese condominiali sede dell'Ente</t>
  </si>
  <si>
    <t xml:space="preserve">Spese di godimento beni di terzi (noleggio e/o leasing)</t>
  </si>
  <si>
    <t xml:space="preserve">Manutenzioni sede, PC, impianti</t>
  </si>
  <si>
    <t xml:space="preserve">Spese minute varie per l’acquisto di beni e servizi di modico valore</t>
  </si>
  <si>
    <t xml:space="preserve">TOTALE SPESE SEDE</t>
  </si>
  <si>
    <t xml:space="preserve">U.F.5</t>
  </si>
  <si>
    <t xml:space="preserve">SPESE PER ATTIVITÀ CULTURALI E FORMATIVE</t>
  </si>
  <si>
    <t xml:space="preserve">Convegni e seminari  e formazione continua</t>
  </si>
  <si>
    <t xml:space="preserve">Assemblee iscritti</t>
  </si>
  <si>
    <t xml:space="preserve">TOTALE SPESE PER ATTIVITÀ CULTURALI E FORMATIVE</t>
  </si>
  <si>
    <t xml:space="preserve">U.F.6</t>
  </si>
  <si>
    <t xml:space="preserve">ONERI FINANZIARI</t>
  </si>
  <si>
    <t xml:space="preserve">Spese tenuta C/C</t>
  </si>
  <si>
    <t xml:space="preserve">Spese bancarie</t>
  </si>
  <si>
    <t xml:space="preserve">TOTALE ONERI FINANZIARI</t>
  </si>
  <si>
    <t xml:space="preserve">U.F.7</t>
  </si>
  <si>
    <t xml:space="preserve">ONERI TRIBUTARI</t>
  </si>
  <si>
    <t xml:space="preserve">Imposta Regionale sulle attività produttive IRAP (8,50% sul costo del personale)</t>
  </si>
  <si>
    <t xml:space="preserve">Concessioni governative, TARI</t>
  </si>
  <si>
    <t xml:space="preserve">Imposta di registro</t>
  </si>
  <si>
    <t xml:space="preserve">Imposte e tasse varie  e IVA </t>
  </si>
  <si>
    <t xml:space="preserve">TOTALE ONERI TRIBUTARI</t>
  </si>
  <si>
    <t xml:space="preserve">TOTALE USCITE CORRENTI</t>
  </si>
  <si>
    <t xml:space="preserve">CODICE CAPITOLO</t>
  </si>
  <si>
    <t xml:space="preserve">TITOLO II - USCITE IN CONTO CAPITALE</t>
  </si>
  <si>
    <t xml:space="preserve">U.F 8</t>
  </si>
  <si>
    <t xml:space="preserve">ACCANTONAMENTO SPESE FUTURE</t>
  </si>
  <si>
    <t xml:space="preserve">Fondo riserva di accantonamento</t>
  </si>
  <si>
    <t xml:space="preserve">Fondo rischi </t>
  </si>
  <si>
    <t xml:space="preserve">TOTALE ACCANTONAMENTO SPESE FUTURE</t>
  </si>
  <si>
    <t xml:space="preserve">ACQUISTO DI IMMOBILIZZAZIONI MATERIALI</t>
  </si>
  <si>
    <t xml:space="preserve">Supporti informatici telematici per i Consigli, le Assembleee e gli eventi formativi</t>
  </si>
  <si>
    <t xml:space="preserve">Mobili e arredi</t>
  </si>
  <si>
    <t xml:space="preserve">Hadrware e Software</t>
  </si>
  <si>
    <t xml:space="preserve">Impianti generici e specifici</t>
  </si>
  <si>
    <t xml:space="preserve">TOTALE ACQUISTO IMMOBILIZZAZIONI MATERIALI</t>
  </si>
  <si>
    <t xml:space="preserve">TOTALE USCITE IN CONTO CAPITALE E IMMOBILIZZAZIONI MATERIALI</t>
  </si>
  <si>
    <t xml:space="preserve">TITOLO III - PARTITE DI GIRO</t>
  </si>
  <si>
    <t xml:space="preserve">U.F 9</t>
  </si>
  <si>
    <t xml:space="preserve">USCITE AVENTI NATURA DI PARTITA DI GIRO</t>
  </si>
  <si>
    <t xml:space="preserve">Spese aventi natura di partita di giro</t>
  </si>
  <si>
    <t xml:space="preserve">TOTALE USCITE AVENTI NATURA DI PARTITA DI GIRO</t>
  </si>
  <si>
    <t xml:space="preserve">TOTALE USCITE PARTITE DI GIRO</t>
  </si>
  <si>
    <t xml:space="preserve">TOTALE GENERALE USCITE</t>
  </si>
  <si>
    <t xml:space="preserve">Avanzo/Disavanzo di amministrazione presunto</t>
  </si>
  <si>
    <t xml:space="preserve">Riporto Avanzo di amministrazione anno precedente</t>
  </si>
  <si>
    <t xml:space="preserve">Totale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</si>
</sst>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_-;\-* #,##0.00_-;_-* \-??_-;_-@"/>
    <numFmt numFmtId="166" formatCode="_-* #,##0.00_-;\-* #,##0.00_-;_-* \-??_-;_-@_-"/>
    <numFmt numFmtId="167" formatCode="#,##0.00"/>
    <numFmt numFmtId="168" formatCode="_-* #,##0.00\ _€_-;\-* #,##0.00\ _€_-;_-* \-??\ _€_-;_-@"/>
  </numFmts>
  <fonts count="11">
    <font>
      <sz val="11"/>
      <color rgb="FF333333"/>
      <name val="Aptos Narrow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name val="Calibri"/>
      <family val="0"/>
      <charset val="1"/>
    </font>
    <font>
      <sz val="11"/>
      <name val="Calibri"/>
      <family val="0"/>
      <charset val="1"/>
    </font>
    <font>
      <b val="true"/>
      <sz val="10"/>
      <name val="Calibri"/>
      <family val="0"/>
      <charset val="1"/>
    </font>
    <font>
      <sz val="1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0"/>
      <name val="Calibri"/>
      <family val="2"/>
      <charset val="1"/>
    </font>
    <font>
      <sz val="11"/>
      <color rgb="FF333333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14.44140625" defaultRowHeight="15" zeroHeight="false" outlineLevelRow="0" outlineLevelCol="0"/>
  <cols>
    <col collapsed="false" customWidth="true" hidden="false" outlineLevel="0" max="1" min="1" style="0" width="9.33"/>
    <col collapsed="false" customWidth="true" hidden="false" outlineLevel="0" max="2" min="2" style="0" width="81.44"/>
    <col collapsed="false" customWidth="true" hidden="false" outlineLevel="0" max="4" min="3" style="0" width="13.11"/>
    <col collapsed="false" customWidth="true" hidden="false" outlineLevel="0" max="5" min="5" style="0" width="14.55"/>
    <col collapsed="false" customWidth="true" hidden="false" outlineLevel="0" max="6" min="6" style="0" width="8.55"/>
    <col collapsed="false" customWidth="true" hidden="false" outlineLevel="0" max="7" min="7" style="0" width="11.78"/>
    <col collapsed="false" customWidth="true" hidden="false" outlineLevel="0" max="25" min="8" style="0" width="8.55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2"/>
      <c r="F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customFormat="false" ht="54.75" hidden="false" customHeight="true" outlineLevel="0" collapsed="false">
      <c r="A2" s="3" t="s">
        <v>1</v>
      </c>
      <c r="B2" s="4" t="s">
        <v>2</v>
      </c>
      <c r="C2" s="5" t="s">
        <v>3</v>
      </c>
      <c r="D2" s="5"/>
      <c r="E2" s="5" t="s">
        <v>4</v>
      </c>
      <c r="F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customFormat="false" ht="14.25" hidden="false" customHeight="true" outlineLevel="0" collapsed="false">
      <c r="A3" s="6"/>
      <c r="B3" s="7"/>
      <c r="C3" s="8"/>
      <c r="D3" s="8"/>
      <c r="E3" s="8"/>
      <c r="F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customFormat="false" ht="14.25" hidden="false" customHeight="true" outlineLevel="0" collapsed="false">
      <c r="A4" s="9"/>
      <c r="B4" s="10" t="s">
        <v>5</v>
      </c>
      <c r="C4" s="7"/>
      <c r="D4" s="7"/>
      <c r="E4" s="7"/>
      <c r="F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customFormat="false" ht="14.25" hidden="false" customHeight="true" outlineLevel="0" collapsed="false">
      <c r="A5" s="9"/>
      <c r="B5" s="10" t="s">
        <v>6</v>
      </c>
      <c r="C5" s="7"/>
      <c r="D5" s="7"/>
      <c r="E5" s="7"/>
      <c r="F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customFormat="false" ht="15" hidden="false" customHeight="true" outlineLevel="0" collapsed="false">
      <c r="A6" s="9"/>
      <c r="B6" s="7"/>
      <c r="C6" s="7"/>
      <c r="D6" s="7"/>
      <c r="E6" s="7"/>
      <c r="F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customFormat="false" ht="15" hidden="false" customHeight="true" outlineLevel="0" collapsed="false">
      <c r="A7" s="9" t="s">
        <v>7</v>
      </c>
      <c r="B7" s="11" t="s">
        <v>8</v>
      </c>
      <c r="C7" s="7"/>
      <c r="D7" s="7"/>
      <c r="E7" s="7"/>
      <c r="F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customFormat="false" ht="15" hidden="false" customHeight="true" outlineLevel="0" collapsed="false">
      <c r="A8" s="9"/>
      <c r="B8" s="12" t="s">
        <v>9</v>
      </c>
      <c r="C8" s="13" t="n">
        <v>1053600</v>
      </c>
      <c r="D8" s="13"/>
      <c r="E8" s="13" t="n">
        <f aca="false">1053600-25600</f>
        <v>1028000</v>
      </c>
      <c r="F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customFormat="false" ht="14.25" hidden="false" customHeight="true" outlineLevel="0" collapsed="false">
      <c r="A9" s="9"/>
      <c r="B9" s="14" t="s">
        <v>10</v>
      </c>
      <c r="C9" s="15" t="n">
        <v>1053600</v>
      </c>
      <c r="D9" s="15"/>
      <c r="E9" s="15" t="n">
        <f aca="false">+E8</f>
        <v>1028000</v>
      </c>
      <c r="F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customFormat="false" ht="14.25" hidden="false" customHeight="true" outlineLevel="0" collapsed="false">
      <c r="A10" s="9"/>
      <c r="B10" s="14"/>
      <c r="C10" s="16"/>
      <c r="D10" s="16"/>
      <c r="E10" s="16"/>
      <c r="F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customFormat="false" ht="14.25" hidden="false" customHeight="true" outlineLevel="0" collapsed="false">
      <c r="A11" s="9"/>
      <c r="B11" s="17" t="s">
        <v>11</v>
      </c>
      <c r="C11" s="18"/>
      <c r="D11" s="18"/>
      <c r="E11" s="18"/>
      <c r="F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customFormat="false" ht="14.25" hidden="false" customHeight="true" outlineLevel="0" collapsed="false">
      <c r="A12" s="9"/>
      <c r="B12" s="7"/>
      <c r="C12" s="16"/>
      <c r="D12" s="16"/>
      <c r="E12" s="16"/>
      <c r="F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customFormat="false" ht="14.25" hidden="false" customHeight="true" outlineLevel="0" collapsed="false">
      <c r="A13" s="9" t="s">
        <v>12</v>
      </c>
      <c r="B13" s="10" t="s">
        <v>13</v>
      </c>
      <c r="C13" s="16"/>
      <c r="D13" s="16"/>
      <c r="E13" s="16"/>
      <c r="F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customFormat="false" ht="14.25" hidden="false" customHeight="true" outlineLevel="0" collapsed="false">
      <c r="A14" s="9"/>
      <c r="B14" s="19" t="s">
        <v>14</v>
      </c>
      <c r="C14" s="13" t="n">
        <v>40000</v>
      </c>
      <c r="D14" s="13"/>
      <c r="E14" s="13" t="n">
        <v>40000</v>
      </c>
      <c r="F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customFormat="false" ht="14.25" hidden="false" customHeight="true" outlineLevel="0" collapsed="false">
      <c r="A15" s="9"/>
      <c r="B15" s="20" t="s">
        <v>15</v>
      </c>
      <c r="C15" s="21" t="n">
        <v>20000</v>
      </c>
      <c r="D15" s="21"/>
      <c r="E15" s="21" t="n">
        <v>20000</v>
      </c>
      <c r="F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customFormat="false" ht="14.25" hidden="false" customHeight="true" outlineLevel="0" collapsed="false">
      <c r="A16" s="9"/>
      <c r="B16" s="14" t="s">
        <v>16</v>
      </c>
      <c r="C16" s="22" t="n">
        <v>60000</v>
      </c>
      <c r="D16" s="22"/>
      <c r="E16" s="22" t="n">
        <v>60000</v>
      </c>
      <c r="F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customFormat="false" ht="14.25" hidden="false" customHeight="true" outlineLevel="0" collapsed="false">
      <c r="A17" s="9"/>
      <c r="B17" s="7"/>
      <c r="C17" s="16"/>
      <c r="D17" s="16"/>
      <c r="E17" s="16"/>
      <c r="F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customFormat="false" ht="14.25" hidden="false" customHeight="true" outlineLevel="0" collapsed="false">
      <c r="A18" s="9" t="s">
        <v>17</v>
      </c>
      <c r="B18" s="11" t="s">
        <v>18</v>
      </c>
      <c r="C18" s="16"/>
      <c r="D18" s="16"/>
      <c r="E18" s="16"/>
      <c r="F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customFormat="false" ht="14.25" hidden="false" customHeight="true" outlineLevel="0" collapsed="false">
      <c r="A19" s="9"/>
      <c r="B19" s="12" t="s">
        <v>19</v>
      </c>
      <c r="C19" s="13" t="n">
        <v>51000</v>
      </c>
      <c r="D19" s="13"/>
      <c r="E19" s="13" t="n">
        <v>51000</v>
      </c>
      <c r="F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customFormat="false" ht="14.25" hidden="false" customHeight="true" outlineLevel="0" collapsed="false">
      <c r="A20" s="9"/>
      <c r="B20" s="14" t="s">
        <v>20</v>
      </c>
      <c r="C20" s="15" t="n">
        <v>51000</v>
      </c>
      <c r="D20" s="15"/>
      <c r="E20" s="15" t="n">
        <v>51000</v>
      </c>
      <c r="F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customFormat="false" ht="14.25" hidden="false" customHeight="true" outlineLevel="0" collapsed="false">
      <c r="A21" s="9"/>
      <c r="B21" s="7"/>
      <c r="C21" s="7"/>
      <c r="D21" s="7"/>
      <c r="E21" s="7"/>
      <c r="F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customFormat="false" ht="14.25" hidden="false" customHeight="true" outlineLevel="0" collapsed="false">
      <c r="A22" s="9" t="s">
        <v>21</v>
      </c>
      <c r="B22" s="11" t="s">
        <v>22</v>
      </c>
      <c r="C22" s="7"/>
      <c r="D22" s="7"/>
      <c r="E22" s="7"/>
      <c r="F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customFormat="false" ht="14.25" hidden="false" customHeight="true" outlineLevel="0" collapsed="false">
      <c r="A23" s="9"/>
      <c r="B23" s="12" t="s">
        <v>23</v>
      </c>
      <c r="C23" s="23"/>
      <c r="D23" s="23"/>
      <c r="E23" s="23"/>
      <c r="F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customFormat="false" ht="14.25" hidden="false" customHeight="true" outlineLevel="0" collapsed="false">
      <c r="A24" s="9"/>
      <c r="B24" s="14" t="s">
        <v>24</v>
      </c>
      <c r="C24" s="24"/>
      <c r="D24" s="24"/>
      <c r="E24" s="24"/>
      <c r="F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customFormat="false" ht="14.25" hidden="false" customHeight="true" outlineLevel="0" collapsed="false">
      <c r="A25" s="9"/>
      <c r="B25" s="14"/>
      <c r="C25" s="25"/>
      <c r="D25" s="25"/>
      <c r="E25" s="25"/>
      <c r="F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customFormat="false" ht="14.25" hidden="false" customHeight="true" outlineLevel="0" collapsed="false">
      <c r="A26" s="9" t="s">
        <v>25</v>
      </c>
      <c r="B26" s="11" t="s">
        <v>26</v>
      </c>
      <c r="C26" s="7"/>
      <c r="D26" s="7"/>
      <c r="E26" s="7"/>
      <c r="F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customFormat="false" ht="14.25" hidden="false" customHeight="true" outlineLevel="0" collapsed="false">
      <c r="A27" s="9"/>
      <c r="B27" s="12" t="s">
        <v>27</v>
      </c>
      <c r="C27" s="26" t="n">
        <v>0</v>
      </c>
      <c r="D27" s="26"/>
      <c r="E27" s="26" t="n">
        <v>0</v>
      </c>
      <c r="F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customFormat="false" ht="14.25" hidden="false" customHeight="true" outlineLevel="0" collapsed="false">
      <c r="A28" s="9"/>
      <c r="B28" s="14" t="s">
        <v>28</v>
      </c>
      <c r="C28" s="24"/>
      <c r="D28" s="24"/>
      <c r="E28" s="24"/>
      <c r="F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customFormat="false" ht="14.25" hidden="false" customHeight="true" outlineLevel="0" collapsed="false">
      <c r="A29" s="9"/>
      <c r="B29" s="14"/>
      <c r="C29" s="25"/>
      <c r="D29" s="25"/>
      <c r="E29" s="25"/>
      <c r="F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customFormat="false" ht="14.25" hidden="false" customHeight="true" outlineLevel="0" collapsed="false">
      <c r="A30" s="9"/>
      <c r="B30" s="7"/>
      <c r="C30" s="7"/>
      <c r="D30" s="7"/>
      <c r="E30" s="7"/>
      <c r="F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customFormat="false" ht="14.25" hidden="false" customHeight="true" outlineLevel="0" collapsed="false">
      <c r="A31" s="27"/>
      <c r="B31" s="28" t="s">
        <v>29</v>
      </c>
      <c r="C31" s="29" t="n">
        <f aca="false">+C9+C16+C20+C24+C28</f>
        <v>1164600</v>
      </c>
      <c r="D31" s="29"/>
      <c r="E31" s="29" t="n">
        <f aca="false">+E9+E16+E20+E24+E28</f>
        <v>1139000</v>
      </c>
      <c r="F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customFormat="false" ht="14.25" hidden="false" customHeight="true" outlineLevel="0" collapsed="false">
      <c r="A32" s="7"/>
      <c r="B32" s="14"/>
      <c r="C32" s="18"/>
      <c r="D32" s="18"/>
      <c r="E32" s="18"/>
      <c r="F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customFormat="false" ht="14.25" hidden="false" customHeight="true" outlineLevel="0" collapsed="false">
      <c r="A33" s="7"/>
      <c r="B33" s="14"/>
      <c r="C33" s="18"/>
      <c r="D33" s="18"/>
      <c r="E33" s="18"/>
      <c r="F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customFormat="false" ht="14.25" hidden="false" customHeight="true" outlineLevel="0" collapsed="false">
      <c r="A34" s="7"/>
      <c r="B34" s="14"/>
      <c r="C34" s="18"/>
      <c r="D34" s="18"/>
      <c r="E34" s="18"/>
      <c r="F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customFormat="false" ht="14.25" hidden="false" customHeight="true" outlineLevel="0" collapsed="false">
      <c r="A35" s="7"/>
      <c r="B35" s="14"/>
      <c r="C35" s="18"/>
      <c r="D35" s="18"/>
      <c r="E35" s="18"/>
      <c r="F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customFormat="false" ht="48" hidden="false" customHeight="true" outlineLevel="0" collapsed="false">
      <c r="A36" s="3" t="s">
        <v>1</v>
      </c>
      <c r="B36" s="30" t="s">
        <v>2</v>
      </c>
      <c r="C36" s="5" t="s">
        <v>3</v>
      </c>
      <c r="D36" s="31"/>
      <c r="E36" s="5" t="s">
        <v>4</v>
      </c>
      <c r="F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customFormat="false" ht="14.25" hidden="false" customHeight="true" outlineLevel="0" collapsed="false">
      <c r="A37" s="6"/>
      <c r="B37" s="7"/>
      <c r="C37" s="23"/>
      <c r="D37" s="23"/>
      <c r="E37" s="23"/>
      <c r="F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customFormat="false" ht="14.25" hidden="false" customHeight="true" outlineLevel="0" collapsed="false">
      <c r="A38" s="7"/>
      <c r="B38" s="7"/>
      <c r="C38" s="7"/>
      <c r="D38" s="7"/>
      <c r="E38" s="7"/>
      <c r="F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customFormat="false" ht="14.25" hidden="false" customHeight="true" outlineLevel="0" collapsed="false">
      <c r="A39" s="9"/>
      <c r="B39" s="32" t="s">
        <v>30</v>
      </c>
      <c r="C39" s="7"/>
      <c r="D39" s="7"/>
      <c r="E39" s="7"/>
      <c r="F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customFormat="false" ht="14.25" hidden="false" customHeight="true" outlineLevel="0" collapsed="false">
      <c r="A40" s="33"/>
      <c r="B40" s="2"/>
      <c r="C40" s="2"/>
      <c r="D40" s="2"/>
      <c r="E40" s="2"/>
      <c r="F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customFormat="false" ht="25.5" hidden="false" customHeight="true" outlineLevel="0" collapsed="false">
      <c r="A41" s="9" t="s">
        <v>31</v>
      </c>
      <c r="B41" s="11" t="s">
        <v>32</v>
      </c>
      <c r="C41" s="7"/>
      <c r="D41" s="7"/>
      <c r="E41" s="7"/>
      <c r="F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customFormat="false" ht="25.5" hidden="false" customHeight="true" outlineLevel="0" collapsed="false">
      <c r="A42" s="9"/>
      <c r="B42" s="12" t="s">
        <v>33</v>
      </c>
      <c r="C42" s="34" t="n">
        <v>30000</v>
      </c>
      <c r="D42" s="23"/>
      <c r="E42" s="34" t="n">
        <v>30000</v>
      </c>
      <c r="F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customFormat="false" ht="17.25" hidden="false" customHeight="true" outlineLevel="0" collapsed="false">
      <c r="A43" s="9"/>
      <c r="B43" s="14" t="s">
        <v>34</v>
      </c>
      <c r="C43" s="35"/>
      <c r="D43" s="35"/>
      <c r="E43" s="35"/>
      <c r="F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customFormat="false" ht="17.25" hidden="false" customHeight="true" outlineLevel="0" collapsed="false">
      <c r="A44" s="9"/>
      <c r="B44" s="14"/>
      <c r="C44" s="35"/>
      <c r="D44" s="35"/>
      <c r="E44" s="35"/>
      <c r="F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customFormat="false" ht="15.75" hidden="false" customHeight="true" outlineLevel="0" collapsed="false">
      <c r="A45" s="9"/>
      <c r="B45" s="36" t="s">
        <v>35</v>
      </c>
      <c r="C45" s="37" t="n">
        <f aca="false">+C31+C42</f>
        <v>1194600</v>
      </c>
      <c r="D45" s="37"/>
      <c r="E45" s="37" t="n">
        <f aca="false">SUM(E42+E31)</f>
        <v>1169000</v>
      </c>
      <c r="F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customFormat="false" ht="17.25" hidden="false" customHeight="true" outlineLevel="0" collapsed="false">
      <c r="A46" s="7"/>
      <c r="B46" s="14"/>
      <c r="C46" s="35"/>
      <c r="D46" s="35"/>
      <c r="E46" s="35"/>
      <c r="F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customFormat="false" ht="17.25" hidden="false" customHeight="true" outlineLevel="0" collapsed="false">
      <c r="A47" s="7"/>
      <c r="B47" s="14"/>
      <c r="C47" s="35"/>
      <c r="D47" s="35"/>
      <c r="E47" s="35"/>
      <c r="F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customFormat="false" ht="17.25" hidden="false" customHeight="true" outlineLevel="0" collapsed="false">
      <c r="A48" s="7"/>
      <c r="B48" s="14"/>
      <c r="C48" s="35"/>
      <c r="D48" s="35"/>
      <c r="E48" s="35"/>
      <c r="F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customFormat="false" ht="15.75" hidden="false" customHeight="true" outlineLevel="0" collapsed="false">
      <c r="A49" s="7"/>
      <c r="B49" s="7"/>
      <c r="C49" s="35"/>
      <c r="D49" s="35"/>
      <c r="E49" s="35"/>
      <c r="F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customFormat="false" ht="51.75" hidden="false" customHeight="true" outlineLevel="0" collapsed="false">
      <c r="A50" s="38" t="s">
        <v>1</v>
      </c>
      <c r="B50" s="39" t="s">
        <v>2</v>
      </c>
      <c r="C50" s="5" t="s">
        <v>3</v>
      </c>
      <c r="D50" s="40"/>
      <c r="E50" s="5" t="s">
        <v>4</v>
      </c>
      <c r="F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customFormat="false" ht="25.5" hidden="false" customHeight="true" outlineLevel="0" collapsed="false">
      <c r="A51" s="6"/>
      <c r="B51" s="7"/>
      <c r="C51" s="23"/>
      <c r="D51" s="23"/>
      <c r="E51" s="23"/>
      <c r="F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customFormat="false" ht="21" hidden="false" customHeight="true" outlineLevel="0" collapsed="false">
      <c r="A52" s="9"/>
      <c r="B52" s="11" t="s">
        <v>36</v>
      </c>
      <c r="C52" s="35"/>
      <c r="D52" s="35"/>
      <c r="E52" s="35"/>
      <c r="F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customFormat="false" ht="15.75" hidden="false" customHeight="true" outlineLevel="0" collapsed="false">
      <c r="A53" s="9"/>
      <c r="B53" s="2"/>
      <c r="C53" s="35"/>
      <c r="D53" s="35"/>
      <c r="E53" s="35"/>
      <c r="F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customFormat="false" ht="14.25" hidden="false" customHeight="true" outlineLevel="0" collapsed="false">
      <c r="A54" s="9" t="s">
        <v>37</v>
      </c>
      <c r="B54" s="11" t="s">
        <v>38</v>
      </c>
      <c r="C54" s="7"/>
      <c r="D54" s="7"/>
      <c r="E54" s="7"/>
      <c r="F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customFormat="false" ht="14.25" hidden="false" customHeight="true" outlineLevel="0" collapsed="false">
      <c r="A55" s="9"/>
      <c r="B55" s="12" t="s">
        <v>39</v>
      </c>
      <c r="C55" s="13" t="n">
        <v>20000</v>
      </c>
      <c r="D55" s="13"/>
      <c r="E55" s="13" t="n">
        <v>20000</v>
      </c>
      <c r="F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customFormat="false" ht="14.25" hidden="false" customHeight="true" outlineLevel="0" collapsed="false">
      <c r="A56" s="9"/>
      <c r="B56" s="12" t="s">
        <v>40</v>
      </c>
      <c r="C56" s="13" t="n">
        <v>15000</v>
      </c>
      <c r="D56" s="13"/>
      <c r="E56" s="13" t="n">
        <v>15000</v>
      </c>
      <c r="F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customFormat="false" ht="14.25" hidden="false" customHeight="true" outlineLevel="0" collapsed="false">
      <c r="A57" s="9"/>
      <c r="B57" s="12" t="s">
        <v>41</v>
      </c>
      <c r="C57" s="13" t="n">
        <v>20000</v>
      </c>
      <c r="D57" s="13"/>
      <c r="E57" s="13" t="n">
        <v>20000</v>
      </c>
      <c r="F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customFormat="false" ht="14.25" hidden="false" customHeight="true" outlineLevel="0" collapsed="false">
      <c r="A58" s="9"/>
      <c r="B58" s="12" t="s">
        <v>42</v>
      </c>
      <c r="C58" s="13" t="n">
        <v>15000</v>
      </c>
      <c r="D58" s="13"/>
      <c r="E58" s="13" t="n">
        <v>15000</v>
      </c>
      <c r="F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customFormat="false" ht="15" hidden="false" customHeight="true" outlineLevel="0" collapsed="false">
      <c r="A59" s="9"/>
      <c r="B59" s="41" t="s">
        <v>43</v>
      </c>
      <c r="C59" s="13" t="n">
        <v>84000</v>
      </c>
      <c r="D59" s="13"/>
      <c r="E59" s="13" t="n">
        <v>84000</v>
      </c>
      <c r="F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customFormat="false" ht="15" hidden="false" customHeight="true" outlineLevel="0" collapsed="false">
      <c r="A60" s="9"/>
      <c r="B60" s="12" t="s">
        <v>44</v>
      </c>
      <c r="C60" s="13" t="n">
        <v>10000</v>
      </c>
      <c r="D60" s="13"/>
      <c r="E60" s="13" t="n">
        <v>10000</v>
      </c>
      <c r="F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customFormat="false" ht="14.25" hidden="false" customHeight="true" outlineLevel="0" collapsed="false">
      <c r="A61" s="9"/>
      <c r="B61" s="12" t="s">
        <v>45</v>
      </c>
      <c r="C61" s="13" t="n">
        <v>18000</v>
      </c>
      <c r="D61" s="13"/>
      <c r="E61" s="13" t="n">
        <v>18000</v>
      </c>
      <c r="F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customFormat="false" ht="14.25" hidden="false" customHeight="true" outlineLevel="0" collapsed="false">
      <c r="A62" s="9"/>
      <c r="B62" s="12" t="s">
        <v>46</v>
      </c>
      <c r="C62" s="13" t="n">
        <v>8000</v>
      </c>
      <c r="D62" s="13"/>
      <c r="E62" s="13" t="n">
        <v>8000</v>
      </c>
      <c r="F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customFormat="false" ht="14.25" hidden="false" customHeight="true" outlineLevel="0" collapsed="false">
      <c r="A63" s="9"/>
      <c r="B63" s="12" t="s">
        <v>47</v>
      </c>
      <c r="C63" s="13" t="n">
        <v>10000</v>
      </c>
      <c r="D63" s="13"/>
      <c r="E63" s="13" t="n">
        <v>10000</v>
      </c>
      <c r="F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customFormat="false" ht="14.25" hidden="false" customHeight="true" outlineLevel="0" collapsed="false">
      <c r="A64" s="9"/>
      <c r="B64" s="12" t="s">
        <v>48</v>
      </c>
      <c r="C64" s="13" t="n">
        <v>5040</v>
      </c>
      <c r="D64" s="13"/>
      <c r="E64" s="13" t="n">
        <v>5040</v>
      </c>
      <c r="F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customFormat="false" ht="14.25" hidden="false" customHeight="true" outlineLevel="0" collapsed="false">
      <c r="A65" s="7"/>
      <c r="B65" s="14" t="s">
        <v>49</v>
      </c>
      <c r="C65" s="42" t="n">
        <f aca="false">+C55+C56+C57+C58+C59+C60+C61+C62+C63+C64</f>
        <v>205040</v>
      </c>
      <c r="D65" s="42"/>
      <c r="E65" s="42" t="n">
        <f aca="false">+E55+E56+E57+E58+E59+E60+E61+E62+E63+E64</f>
        <v>205040</v>
      </c>
      <c r="F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customFormat="false" ht="14.25" hidden="false" customHeight="true" outlineLevel="0" collapsed="false">
      <c r="A66" s="7"/>
      <c r="B66" s="7"/>
      <c r="C66" s="7"/>
      <c r="D66" s="7"/>
      <c r="E66" s="7"/>
      <c r="F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customFormat="false" ht="14.25" hidden="false" customHeight="true" outlineLevel="0" collapsed="false">
      <c r="A67" s="6" t="s">
        <v>50</v>
      </c>
      <c r="B67" s="11" t="s">
        <v>51</v>
      </c>
      <c r="C67" s="7"/>
      <c r="D67" s="7"/>
      <c r="E67" s="7"/>
      <c r="F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customFormat="false" ht="14.25" hidden="false" customHeight="true" outlineLevel="0" collapsed="false">
      <c r="A68" s="43" t="n">
        <v>1.1</v>
      </c>
      <c r="B68" s="12" t="s">
        <v>52</v>
      </c>
      <c r="C68" s="44" t="n">
        <v>526800</v>
      </c>
      <c r="D68" s="44"/>
      <c r="E68" s="44" t="n">
        <v>526800</v>
      </c>
      <c r="F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customFormat="false" ht="14.25" hidden="false" customHeight="true" outlineLevel="0" collapsed="false">
      <c r="A69" s="9"/>
      <c r="B69" s="12" t="s">
        <v>53</v>
      </c>
      <c r="C69" s="44" t="n">
        <v>19200</v>
      </c>
      <c r="D69" s="44"/>
      <c r="E69" s="44" t="n">
        <v>19200</v>
      </c>
      <c r="F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customFormat="false" ht="14.25" hidden="false" customHeight="true" outlineLevel="0" collapsed="false">
      <c r="A70" s="7"/>
      <c r="B70" s="14" t="s">
        <v>54</v>
      </c>
      <c r="C70" s="46" t="n">
        <f aca="false">+C68+C69</f>
        <v>546000</v>
      </c>
      <c r="D70" s="46"/>
      <c r="E70" s="46" t="n">
        <f aca="false">+E68+E69</f>
        <v>546000</v>
      </c>
      <c r="F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customFormat="false" ht="14.25" hidden="false" customHeight="true" outlineLevel="0" collapsed="false">
      <c r="A71" s="7"/>
      <c r="B71" s="7"/>
      <c r="C71" s="7"/>
      <c r="D71" s="7"/>
      <c r="E71" s="7"/>
      <c r="F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customFormat="false" ht="14.25" hidden="false" customHeight="true" outlineLevel="0" collapsed="false">
      <c r="A72" s="7"/>
      <c r="B72" s="11" t="s">
        <v>55</v>
      </c>
      <c r="C72" s="7"/>
      <c r="D72" s="7"/>
      <c r="E72" s="7"/>
      <c r="F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customFormat="false" ht="14.25" hidden="false" customHeight="true" outlineLevel="0" collapsed="false">
      <c r="A73" s="6" t="s">
        <v>56</v>
      </c>
      <c r="B73" s="47" t="s">
        <v>57</v>
      </c>
      <c r="C73" s="48" t="n">
        <v>42000</v>
      </c>
      <c r="D73" s="49"/>
      <c r="E73" s="48" t="n">
        <v>42000</v>
      </c>
      <c r="F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customFormat="false" ht="14.25" hidden="false" customHeight="true" outlineLevel="0" collapsed="false">
      <c r="A74" s="9"/>
      <c r="B74" s="47" t="s">
        <v>58</v>
      </c>
      <c r="C74" s="50" t="n">
        <v>10000</v>
      </c>
      <c r="D74" s="49"/>
      <c r="E74" s="50" t="n">
        <v>10000</v>
      </c>
      <c r="F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customFormat="false" ht="14.25" hidden="false" customHeight="true" outlineLevel="0" collapsed="false">
      <c r="A75" s="9"/>
      <c r="B75" s="47" t="s">
        <v>59</v>
      </c>
      <c r="C75" s="50" t="n">
        <v>4000</v>
      </c>
      <c r="D75" s="49"/>
      <c r="E75" s="50" t="n">
        <v>4000</v>
      </c>
      <c r="F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customFormat="false" ht="14.25" hidden="false" customHeight="true" outlineLevel="0" collapsed="false">
      <c r="A76" s="27"/>
      <c r="B76" s="51"/>
      <c r="C76" s="50"/>
      <c r="D76" s="49"/>
      <c r="E76" s="50"/>
      <c r="F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customFormat="false" ht="14.25" hidden="false" customHeight="true" outlineLevel="0" collapsed="false">
      <c r="A77" s="27"/>
      <c r="B77" s="51"/>
      <c r="C77" s="52"/>
      <c r="D77" s="53"/>
      <c r="E77" s="52"/>
      <c r="F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customFormat="false" ht="14.25" hidden="false" customHeight="true" outlineLevel="0" collapsed="false">
      <c r="A78" s="7"/>
      <c r="B78" s="7"/>
      <c r="C78" s="54" t="n">
        <f aca="false">+C73+C74+C75+C76+C77</f>
        <v>56000</v>
      </c>
      <c r="D78" s="55"/>
      <c r="E78" s="54" t="n">
        <f aca="false">+E73+E74+E75+E76+E77</f>
        <v>56000</v>
      </c>
      <c r="F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customFormat="false" ht="14.25" hidden="false" customHeight="true" outlineLevel="0" collapsed="false">
      <c r="A79" s="7"/>
      <c r="B79" s="14" t="s">
        <v>60</v>
      </c>
      <c r="C79" s="35"/>
      <c r="D79" s="35"/>
      <c r="E79" s="35"/>
      <c r="F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customFormat="false" ht="14.25" hidden="false" customHeight="true" outlineLevel="0" collapsed="false">
      <c r="A80" s="7"/>
      <c r="B80" s="7"/>
      <c r="C80" s="7"/>
      <c r="D80" s="7"/>
      <c r="E80" s="7"/>
      <c r="F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customFormat="false" ht="14.25" hidden="false" customHeight="true" outlineLevel="0" collapsed="false">
      <c r="A81" s="6"/>
      <c r="B81" s="11" t="s">
        <v>61</v>
      </c>
      <c r="C81" s="7"/>
      <c r="D81" s="7"/>
      <c r="E81" s="7"/>
      <c r="F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customFormat="false" ht="14.25" hidden="false" customHeight="true" outlineLevel="0" collapsed="false">
      <c r="A82" s="9" t="s">
        <v>62</v>
      </c>
      <c r="B82" s="12" t="s">
        <v>63</v>
      </c>
      <c r="C82" s="13" t="n">
        <v>500</v>
      </c>
      <c r="D82" s="13"/>
      <c r="E82" s="13" t="n">
        <v>500</v>
      </c>
      <c r="F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customFormat="false" ht="14.25" hidden="false" customHeight="true" outlineLevel="0" collapsed="false">
      <c r="A83" s="9"/>
      <c r="B83" s="12" t="s">
        <v>64</v>
      </c>
      <c r="C83" s="13" t="n">
        <v>2000</v>
      </c>
      <c r="D83" s="13"/>
      <c r="E83" s="13" t="n">
        <v>2000</v>
      </c>
      <c r="F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customFormat="false" ht="14.25" hidden="false" customHeight="true" outlineLevel="0" collapsed="false">
      <c r="A84" s="9"/>
      <c r="B84" s="12" t="s">
        <v>65</v>
      </c>
      <c r="C84" s="13" t="n">
        <v>10000</v>
      </c>
      <c r="D84" s="13"/>
      <c r="E84" s="13" t="n">
        <v>10000</v>
      </c>
      <c r="F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customFormat="false" ht="14.25" hidden="false" customHeight="true" outlineLevel="0" collapsed="false">
      <c r="A85" s="9"/>
      <c r="B85" s="12" t="s">
        <v>66</v>
      </c>
      <c r="C85" s="13" t="n">
        <v>2000</v>
      </c>
      <c r="D85" s="13"/>
      <c r="E85" s="13" t="n">
        <v>2000</v>
      </c>
      <c r="F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customFormat="false" ht="14.25" hidden="false" customHeight="true" outlineLevel="0" collapsed="false">
      <c r="A86" s="9"/>
      <c r="B86" s="12" t="s">
        <v>67</v>
      </c>
      <c r="C86" s="13" t="n">
        <v>7000</v>
      </c>
      <c r="D86" s="13"/>
      <c r="E86" s="13" t="n">
        <v>7000</v>
      </c>
      <c r="F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customFormat="false" ht="14.25" hidden="false" customHeight="true" outlineLevel="0" collapsed="false">
      <c r="A87" s="9"/>
      <c r="B87" s="56"/>
      <c r="C87" s="57"/>
      <c r="D87" s="57"/>
      <c r="F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customFormat="false" ht="14.25" hidden="false" customHeight="true" outlineLevel="0" collapsed="false">
      <c r="A88" s="9"/>
      <c r="B88" s="12" t="s">
        <v>68</v>
      </c>
      <c r="C88" s="13" t="n">
        <v>10000</v>
      </c>
      <c r="D88" s="13"/>
      <c r="E88" s="13" t="n">
        <v>5000</v>
      </c>
      <c r="F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customFormat="false" ht="14.25" hidden="false" customHeight="true" outlineLevel="0" collapsed="false">
      <c r="A89" s="9"/>
      <c r="B89" s="56"/>
      <c r="C89" s="57"/>
      <c r="D89" s="57"/>
      <c r="F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customFormat="false" ht="14.25" hidden="false" customHeight="true" outlineLevel="0" collapsed="false">
      <c r="A90" s="9"/>
      <c r="B90" s="12" t="s">
        <v>69</v>
      </c>
      <c r="C90" s="13" t="n">
        <v>35000</v>
      </c>
      <c r="D90" s="13"/>
      <c r="E90" s="13" t="n">
        <v>25000</v>
      </c>
      <c r="F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customFormat="false" ht="14.25" hidden="false" customHeight="true" outlineLevel="0" collapsed="false">
      <c r="A91" s="9"/>
      <c r="B91" s="12" t="s">
        <v>70</v>
      </c>
      <c r="C91" s="13" t="n">
        <v>10000</v>
      </c>
      <c r="D91" s="13"/>
      <c r="E91" s="13" t="n">
        <v>10000</v>
      </c>
      <c r="F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customFormat="false" ht="14.25" hidden="false" customHeight="true" outlineLevel="0" collapsed="false">
      <c r="A92" s="9"/>
      <c r="B92" s="12" t="s">
        <v>71</v>
      </c>
      <c r="C92" s="13" t="n">
        <v>20000</v>
      </c>
      <c r="D92" s="13"/>
      <c r="E92" s="13" t="n">
        <v>15000</v>
      </c>
      <c r="F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customFormat="false" ht="14.25" hidden="false" customHeight="true" outlineLevel="0" collapsed="false">
      <c r="A93" s="43"/>
      <c r="B93" s="12" t="s">
        <v>72</v>
      </c>
      <c r="C93" s="13" t="n">
        <v>2000</v>
      </c>
      <c r="D93" s="13"/>
      <c r="E93" s="13" t="n">
        <v>2000</v>
      </c>
      <c r="F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</row>
    <row r="94" customFormat="false" ht="14.25" hidden="false" customHeight="true" outlineLevel="0" collapsed="false">
      <c r="A94" s="43"/>
      <c r="B94" s="12" t="s">
        <v>73</v>
      </c>
      <c r="C94" s="13" t="n">
        <v>5000</v>
      </c>
      <c r="D94" s="13"/>
      <c r="E94" s="13" t="n">
        <v>5000</v>
      </c>
      <c r="F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</row>
    <row r="95" customFormat="false" ht="14.25" hidden="false" customHeight="true" outlineLevel="0" collapsed="false">
      <c r="A95" s="43"/>
      <c r="B95" s="56"/>
      <c r="C95" s="57"/>
      <c r="D95" s="57"/>
      <c r="F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</row>
    <row r="96" customFormat="false" ht="14.25" hidden="false" customHeight="true" outlineLevel="0" collapsed="false">
      <c r="A96" s="9"/>
      <c r="B96" s="12" t="s">
        <v>74</v>
      </c>
      <c r="C96" s="13" t="n">
        <v>6000</v>
      </c>
      <c r="D96" s="13"/>
      <c r="E96" s="13" t="n">
        <v>5000</v>
      </c>
      <c r="F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customFormat="false" ht="14.25" hidden="false" customHeight="true" outlineLevel="0" collapsed="false">
      <c r="A97" s="9"/>
      <c r="B97" s="12" t="s">
        <v>75</v>
      </c>
      <c r="C97" s="13" t="n">
        <v>18000</v>
      </c>
      <c r="D97" s="13"/>
      <c r="E97" s="13" t="n">
        <v>18000</v>
      </c>
      <c r="F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customFormat="false" ht="14.25" hidden="false" customHeight="true" outlineLevel="0" collapsed="false">
      <c r="A98" s="43"/>
      <c r="B98" s="12" t="s">
        <v>76</v>
      </c>
      <c r="C98" s="13" t="n">
        <v>1000</v>
      </c>
      <c r="D98" s="13"/>
      <c r="E98" s="13" t="n">
        <v>1000</v>
      </c>
      <c r="F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</row>
    <row r="99" customFormat="false" ht="14.25" hidden="false" customHeight="true" outlineLevel="0" collapsed="false">
      <c r="A99" s="43"/>
      <c r="B99" s="12" t="s">
        <v>77</v>
      </c>
      <c r="C99" s="13" t="n">
        <v>1000</v>
      </c>
      <c r="D99" s="13"/>
      <c r="E99" s="13" t="n">
        <v>1000</v>
      </c>
      <c r="F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</row>
    <row r="100" customFormat="false" ht="14.25" hidden="false" customHeight="true" outlineLevel="0" collapsed="false">
      <c r="A100" s="9"/>
      <c r="B100" s="12" t="s">
        <v>78</v>
      </c>
      <c r="C100" s="13" t="n">
        <v>500</v>
      </c>
      <c r="D100" s="13"/>
      <c r="E100" s="13" t="n">
        <v>500</v>
      </c>
      <c r="F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customFormat="false" ht="14.25" hidden="false" customHeight="true" outlineLevel="0" collapsed="false">
      <c r="A101" s="9"/>
      <c r="B101" s="12" t="s">
        <v>79</v>
      </c>
      <c r="C101" s="13" t="n">
        <v>5000</v>
      </c>
      <c r="D101" s="13"/>
      <c r="E101" s="13" t="n">
        <v>5000</v>
      </c>
      <c r="F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customFormat="false" ht="14.25" hidden="false" customHeight="true" outlineLevel="0" collapsed="false">
      <c r="A102" s="43"/>
      <c r="B102" s="12" t="s">
        <v>80</v>
      </c>
      <c r="C102" s="13" t="n">
        <v>4000</v>
      </c>
      <c r="D102" s="13"/>
      <c r="E102" s="13" t="n">
        <v>4000</v>
      </c>
      <c r="F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</row>
    <row r="103" customFormat="false" ht="14.25" hidden="false" customHeight="true" outlineLevel="0" collapsed="false">
      <c r="A103" s="43"/>
      <c r="B103" s="12" t="s">
        <v>81</v>
      </c>
      <c r="C103" s="13" t="n">
        <v>4000</v>
      </c>
      <c r="D103" s="13"/>
      <c r="E103" s="13" t="n">
        <v>4000</v>
      </c>
      <c r="F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</row>
    <row r="104" customFormat="false" ht="14.25" hidden="false" customHeight="true" outlineLevel="0" collapsed="false">
      <c r="A104" s="43"/>
      <c r="B104" s="12" t="s">
        <v>82</v>
      </c>
      <c r="C104" s="13" t="n">
        <v>6000</v>
      </c>
      <c r="D104" s="13"/>
      <c r="E104" s="13" t="n">
        <v>6000</v>
      </c>
      <c r="F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</row>
    <row r="105" customFormat="false" ht="14.25" hidden="false" customHeight="true" outlineLevel="0" collapsed="false">
      <c r="A105" s="58"/>
      <c r="B105" s="12" t="s">
        <v>83</v>
      </c>
      <c r="C105" s="13" t="n">
        <v>5000</v>
      </c>
      <c r="D105" s="13"/>
      <c r="E105" s="21" t="n">
        <v>5000</v>
      </c>
      <c r="F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</row>
    <row r="106" customFormat="false" ht="14.25" hidden="false" customHeight="true" outlineLevel="0" collapsed="false">
      <c r="A106" s="7"/>
      <c r="B106" s="14" t="s">
        <v>84</v>
      </c>
      <c r="C106" s="15" t="n">
        <f aca="false">+C82+C83+C84+C85+C86+C87+C88+C89+C90+C91+C92+C93+C94+C95+C96+C97+C98+C99+C100+C101+C102+C103+C104+C105</f>
        <v>154000</v>
      </c>
      <c r="D106" s="15"/>
      <c r="E106" s="54" t="n">
        <f aca="false">+E82+E83+E84+E85+E86+E87+E88+E89+E90+E91+E92+E93+E94+E95+E96+E97+E98+E99+E100+E101+E102+E103+E104+E105</f>
        <v>133000</v>
      </c>
      <c r="F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customFormat="false" ht="14.25" hidden="false" customHeight="true" outlineLevel="0" collapsed="false">
      <c r="A107" s="6"/>
      <c r="B107" s="7"/>
      <c r="C107" s="7"/>
      <c r="D107" s="7"/>
      <c r="E107" s="7"/>
      <c r="F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customFormat="false" ht="14.25" hidden="false" customHeight="true" outlineLevel="0" collapsed="false">
      <c r="A108" s="9" t="s">
        <v>85</v>
      </c>
      <c r="B108" s="11" t="s">
        <v>86</v>
      </c>
      <c r="C108" s="7"/>
      <c r="D108" s="7"/>
      <c r="E108" s="7"/>
      <c r="F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customFormat="false" ht="14.25" hidden="false" customHeight="true" outlineLevel="0" collapsed="false">
      <c r="A109" s="9"/>
      <c r="B109" s="12" t="s">
        <v>87</v>
      </c>
      <c r="C109" s="13" t="n">
        <v>16200</v>
      </c>
      <c r="D109" s="13"/>
      <c r="E109" s="13" t="n">
        <v>16200</v>
      </c>
      <c r="F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customFormat="false" ht="14.25" hidden="false" customHeight="true" outlineLevel="0" collapsed="false">
      <c r="A110" s="9"/>
      <c r="B110" s="12" t="s">
        <v>88</v>
      </c>
      <c r="C110" s="13" t="n">
        <v>2000</v>
      </c>
      <c r="D110" s="13"/>
      <c r="E110" s="13" t="n">
        <v>2000</v>
      </c>
      <c r="F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customFormat="false" ht="14.25" hidden="false" customHeight="true" outlineLevel="0" collapsed="false">
      <c r="A111" s="9"/>
      <c r="B111" s="12" t="s">
        <v>89</v>
      </c>
      <c r="C111" s="13" t="n">
        <v>10000</v>
      </c>
      <c r="D111" s="13"/>
      <c r="E111" s="13" t="n">
        <v>10000</v>
      </c>
      <c r="F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customFormat="false" ht="14.25" hidden="false" customHeight="true" outlineLevel="0" collapsed="false">
      <c r="A112" s="9"/>
      <c r="B112" s="12" t="s">
        <v>90</v>
      </c>
      <c r="C112" s="13" t="n">
        <v>3000</v>
      </c>
      <c r="D112" s="13"/>
      <c r="E112" s="13" t="n">
        <v>3000</v>
      </c>
      <c r="F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customFormat="false" ht="14.25" hidden="false" customHeight="true" outlineLevel="0" collapsed="false">
      <c r="A113" s="58"/>
      <c r="B113" s="12" t="s">
        <v>91</v>
      </c>
      <c r="C113" s="13" t="n">
        <v>3000</v>
      </c>
      <c r="D113" s="13"/>
      <c r="E113" s="13" t="n">
        <v>3000</v>
      </c>
      <c r="F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</row>
    <row r="114" customFormat="false" ht="14.25" hidden="false" customHeight="true" outlineLevel="0" collapsed="false">
      <c r="A114" s="7"/>
      <c r="B114" s="14" t="s">
        <v>92</v>
      </c>
      <c r="C114" s="15" t="n">
        <f aca="false">+C109+C110+C111+C112+C113</f>
        <v>34200</v>
      </c>
      <c r="D114" s="15"/>
      <c r="E114" s="15" t="n">
        <f aca="false">+E109+E110+E111+E112+E113</f>
        <v>34200</v>
      </c>
      <c r="F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customFormat="false" ht="14.25" hidden="false" customHeight="true" outlineLevel="0" collapsed="false">
      <c r="A115" s="7"/>
      <c r="B115" s="7"/>
      <c r="C115" s="7"/>
      <c r="D115" s="7"/>
      <c r="E115" s="7"/>
      <c r="F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customFormat="false" ht="14.25" hidden="false" customHeight="true" outlineLevel="0" collapsed="false">
      <c r="A116" s="6" t="s">
        <v>93</v>
      </c>
      <c r="B116" s="11" t="s">
        <v>94</v>
      </c>
      <c r="C116" s="7"/>
      <c r="D116" s="7"/>
      <c r="E116" s="7"/>
      <c r="F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customFormat="false" ht="14.25" hidden="false" customHeight="true" outlineLevel="0" collapsed="false">
      <c r="A117" s="9"/>
      <c r="B117" s="12" t="s">
        <v>95</v>
      </c>
      <c r="C117" s="13" t="n">
        <v>130000</v>
      </c>
      <c r="D117" s="13"/>
      <c r="E117" s="13" t="n">
        <v>120000</v>
      </c>
      <c r="F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customFormat="false" ht="14.25" hidden="false" customHeight="true" outlineLevel="0" collapsed="false">
      <c r="A118" s="43"/>
      <c r="B118" s="12" t="s">
        <v>96</v>
      </c>
      <c r="C118" s="13" t="n">
        <v>12000</v>
      </c>
      <c r="D118" s="13"/>
      <c r="E118" s="13" t="n">
        <v>12000</v>
      </c>
      <c r="F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customFormat="false" ht="14.25" hidden="false" customHeight="true" outlineLevel="0" collapsed="false">
      <c r="A119" s="43"/>
      <c r="C119" s="13" t="n">
        <v>0</v>
      </c>
      <c r="D119" s="13"/>
      <c r="E119" s="13" t="n">
        <v>0</v>
      </c>
      <c r="F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</row>
    <row r="120" customFormat="false" ht="14.25" hidden="false" customHeight="true" outlineLevel="0" collapsed="false">
      <c r="A120" s="58"/>
      <c r="C120" s="13" t="n">
        <v>0</v>
      </c>
      <c r="D120" s="13"/>
      <c r="E120" s="13" t="n">
        <v>0</v>
      </c>
      <c r="F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</row>
    <row r="121" customFormat="false" ht="14.25" hidden="false" customHeight="true" outlineLevel="0" collapsed="false">
      <c r="A121" s="58"/>
      <c r="C121" s="13" t="n">
        <v>0</v>
      </c>
      <c r="D121" s="13"/>
      <c r="E121" s="13" t="n">
        <v>0</v>
      </c>
      <c r="F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</row>
    <row r="122" customFormat="false" ht="14.25" hidden="false" customHeight="true" outlineLevel="0" collapsed="false">
      <c r="A122" s="58"/>
      <c r="B122" s="59"/>
      <c r="C122" s="21" t="n">
        <v>0</v>
      </c>
      <c r="D122" s="21"/>
      <c r="E122" s="21" t="n">
        <v>0</v>
      </c>
      <c r="F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</row>
    <row r="123" customFormat="false" ht="14.25" hidden="false" customHeight="true" outlineLevel="0" collapsed="false">
      <c r="A123" s="7"/>
      <c r="B123" s="14" t="s">
        <v>97</v>
      </c>
      <c r="C123" s="15" t="n">
        <f aca="false">+C117+C118+C119+C120+C121+C122</f>
        <v>142000</v>
      </c>
      <c r="D123" s="15"/>
      <c r="E123" s="15" t="n">
        <f aca="false">+E117+E118+E119+E120+E121+E122</f>
        <v>132000</v>
      </c>
      <c r="F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customFormat="false" ht="14.25" hidden="false" customHeight="true" outlineLevel="0" collapsed="false">
      <c r="A124" s="7"/>
      <c r="B124" s="7"/>
      <c r="C124" s="7"/>
      <c r="D124" s="7"/>
      <c r="E124" s="7"/>
      <c r="F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customFormat="false" ht="14.25" hidden="false" customHeight="true" outlineLevel="0" collapsed="false">
      <c r="A125" s="6" t="s">
        <v>98</v>
      </c>
      <c r="B125" s="11" t="s">
        <v>99</v>
      </c>
      <c r="C125" s="7"/>
      <c r="D125" s="7"/>
      <c r="E125" s="7"/>
      <c r="F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customFormat="false" ht="14.25" hidden="false" customHeight="true" outlineLevel="0" collapsed="false">
      <c r="A126" s="9"/>
      <c r="B126" s="12" t="s">
        <v>100</v>
      </c>
      <c r="C126" s="13" t="n">
        <v>2000</v>
      </c>
      <c r="D126" s="13"/>
      <c r="E126" s="13" t="n">
        <v>2000</v>
      </c>
      <c r="F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customFormat="false" ht="14.25" hidden="false" customHeight="true" outlineLevel="0" collapsed="false">
      <c r="A127" s="27"/>
      <c r="B127" s="12" t="s">
        <v>101</v>
      </c>
      <c r="C127" s="13" t="n">
        <v>2378</v>
      </c>
      <c r="D127" s="13"/>
      <c r="E127" s="13" t="n">
        <v>2378</v>
      </c>
      <c r="F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customFormat="false" ht="14.25" hidden="false" customHeight="true" outlineLevel="0" collapsed="false">
      <c r="A128" s="7"/>
      <c r="B128" s="14" t="s">
        <v>102</v>
      </c>
      <c r="C128" s="15" t="n">
        <f aca="false">SUM(C126:C127)</f>
        <v>4378</v>
      </c>
      <c r="D128" s="15"/>
      <c r="E128" s="15" t="n">
        <f aca="false">SUM(E126:E127)</f>
        <v>4378</v>
      </c>
      <c r="F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customFormat="false" ht="14.25" hidden="false" customHeight="true" outlineLevel="0" collapsed="false">
      <c r="A129" s="7"/>
      <c r="B129" s="7"/>
      <c r="C129" s="7"/>
      <c r="D129" s="7"/>
      <c r="E129" s="7"/>
      <c r="F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customFormat="false" ht="14.25" hidden="false" customHeight="true" outlineLevel="0" collapsed="false">
      <c r="A130" s="6" t="s">
        <v>103</v>
      </c>
      <c r="B130" s="11" t="s">
        <v>104</v>
      </c>
      <c r="C130" s="7"/>
      <c r="D130" s="7"/>
      <c r="E130" s="7"/>
      <c r="F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customFormat="false" ht="14.25" hidden="false" customHeight="true" outlineLevel="0" collapsed="false">
      <c r="A131" s="9"/>
      <c r="B131" s="12" t="s">
        <v>105</v>
      </c>
      <c r="C131" s="13" t="n">
        <v>3500</v>
      </c>
      <c r="D131" s="13"/>
      <c r="E131" s="13" t="n">
        <v>3500</v>
      </c>
      <c r="F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customFormat="false" ht="14.25" hidden="false" customHeight="true" outlineLevel="0" collapsed="false">
      <c r="A132" s="9"/>
      <c r="B132" s="12" t="s">
        <v>106</v>
      </c>
      <c r="C132" s="13" t="n">
        <v>3000</v>
      </c>
      <c r="D132" s="13"/>
      <c r="E132" s="13" t="n">
        <v>3000</v>
      </c>
      <c r="F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customFormat="false" ht="14.25" hidden="false" customHeight="true" outlineLevel="0" collapsed="false">
      <c r="A133" s="9"/>
      <c r="B133" s="12" t="s">
        <v>107</v>
      </c>
      <c r="C133" s="13" t="n">
        <v>870</v>
      </c>
      <c r="D133" s="13"/>
      <c r="E133" s="13" t="n">
        <v>870</v>
      </c>
      <c r="F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customFormat="false" ht="14.25" hidden="false" customHeight="true" outlineLevel="0" collapsed="false">
      <c r="A134" s="27"/>
      <c r="B134" s="12" t="s">
        <v>108</v>
      </c>
      <c r="C134" s="13" t="n">
        <v>1000</v>
      </c>
      <c r="D134" s="13"/>
      <c r="E134" s="13" t="n">
        <v>1000</v>
      </c>
      <c r="F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customFormat="false" ht="14.25" hidden="false" customHeight="true" outlineLevel="0" collapsed="false">
      <c r="A135" s="7"/>
      <c r="B135" s="14" t="s">
        <v>109</v>
      </c>
      <c r="C135" s="15" t="n">
        <f aca="false">+C131+C132+C133+C134</f>
        <v>8370</v>
      </c>
      <c r="D135" s="15"/>
      <c r="E135" s="15" t="n">
        <f aca="false">+E131+E132+E133+E134</f>
        <v>8370</v>
      </c>
      <c r="F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customFormat="false" ht="14.25" hidden="false" customHeight="true" outlineLevel="0" collapsed="false">
      <c r="A136" s="7"/>
      <c r="B136" s="7"/>
      <c r="C136" s="7"/>
      <c r="D136" s="7"/>
      <c r="E136" s="7"/>
      <c r="F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customFormat="false" ht="14.25" hidden="false" customHeight="true" outlineLevel="0" collapsed="false">
      <c r="A137" s="7"/>
      <c r="B137" s="7"/>
      <c r="C137" s="7"/>
      <c r="D137" s="7"/>
      <c r="E137" s="7"/>
      <c r="F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customFormat="false" ht="14.25" hidden="false" customHeight="true" outlineLevel="0" collapsed="false">
      <c r="A138" s="7"/>
      <c r="B138" s="7"/>
      <c r="C138" s="7"/>
      <c r="D138" s="7"/>
      <c r="E138" s="7"/>
      <c r="F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customFormat="false" ht="14.25" hidden="false" customHeight="true" outlineLevel="0" collapsed="false">
      <c r="A139" s="7"/>
      <c r="B139" s="28" t="s">
        <v>110</v>
      </c>
      <c r="C139" s="29"/>
      <c r="D139" s="29"/>
      <c r="E139" s="29"/>
      <c r="F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customFormat="false" ht="14.25" hidden="false" customHeight="true" outlineLevel="0" collapsed="false">
      <c r="A140" s="7"/>
      <c r="B140" s="7"/>
      <c r="C140" s="7"/>
      <c r="D140" s="7"/>
      <c r="E140" s="7"/>
      <c r="F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customFormat="false" ht="14.25" hidden="false" customHeight="true" outlineLevel="0" collapsed="false">
      <c r="A141" s="7"/>
      <c r="B141" s="7"/>
      <c r="C141" s="7"/>
      <c r="D141" s="7"/>
      <c r="E141" s="7"/>
      <c r="F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customFormat="false" ht="14.25" hidden="false" customHeight="true" outlineLevel="0" collapsed="false">
      <c r="A142" s="7"/>
      <c r="B142" s="7"/>
      <c r="C142" s="7"/>
      <c r="D142" s="7"/>
      <c r="E142" s="7"/>
      <c r="F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customFormat="false" ht="14.25" hidden="false" customHeight="true" outlineLevel="0" collapsed="false">
      <c r="A143" s="2"/>
      <c r="B143" s="2"/>
      <c r="C143" s="2"/>
      <c r="D143" s="2"/>
      <c r="E143" s="2"/>
      <c r="F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customFormat="false" ht="48" hidden="false" customHeight="true" outlineLevel="0" collapsed="false">
      <c r="A144" s="60" t="s">
        <v>111</v>
      </c>
      <c r="B144" s="30" t="s">
        <v>2</v>
      </c>
      <c r="C144" s="5" t="s">
        <v>3</v>
      </c>
      <c r="D144" s="5"/>
      <c r="E144" s="5" t="s">
        <v>4</v>
      </c>
      <c r="F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customFormat="false" ht="14.25" hidden="false" customHeight="true" outlineLevel="0" collapsed="false">
      <c r="A145" s="7"/>
      <c r="B145" s="7"/>
      <c r="C145" s="35"/>
      <c r="D145" s="35"/>
      <c r="E145" s="35"/>
      <c r="F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customFormat="false" ht="14.25" hidden="false" customHeight="true" outlineLevel="0" collapsed="false">
      <c r="A146" s="2"/>
      <c r="B146" s="2"/>
      <c r="C146" s="2"/>
      <c r="D146" s="2"/>
      <c r="E146" s="2"/>
      <c r="F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customFormat="false" ht="14.25" hidden="false" customHeight="true" outlineLevel="0" collapsed="false">
      <c r="A147" s="2"/>
      <c r="B147" s="61" t="s">
        <v>112</v>
      </c>
      <c r="C147" s="6"/>
      <c r="D147" s="62"/>
      <c r="E147" s="6"/>
      <c r="F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customFormat="false" ht="14.25" hidden="false" customHeight="true" outlineLevel="0" collapsed="false">
      <c r="A148" s="2"/>
      <c r="B148" s="63"/>
      <c r="C148" s="33"/>
      <c r="D148" s="64"/>
      <c r="E148" s="33"/>
      <c r="F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customFormat="false" ht="14.25" hidden="false" customHeight="true" outlineLevel="0" collapsed="false">
      <c r="A149" s="2" t="s">
        <v>113</v>
      </c>
      <c r="B149" s="65" t="s">
        <v>114</v>
      </c>
      <c r="C149" s="9"/>
      <c r="D149" s="66"/>
      <c r="E149" s="9"/>
      <c r="F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customFormat="false" ht="14.25" hidden="false" customHeight="true" outlineLevel="0" collapsed="false">
      <c r="A150" s="2"/>
      <c r="B150" s="67" t="s">
        <v>115</v>
      </c>
      <c r="C150" s="50" t="n">
        <v>2000</v>
      </c>
      <c r="D150" s="49"/>
      <c r="E150" s="50"/>
      <c r="F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customFormat="false" ht="14.25" hidden="false" customHeight="true" outlineLevel="0" collapsed="false">
      <c r="A151" s="2"/>
      <c r="B151" s="67" t="s">
        <v>116</v>
      </c>
      <c r="C151" s="50" t="n">
        <v>1000</v>
      </c>
      <c r="D151" s="49"/>
      <c r="E151" s="50"/>
      <c r="F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customFormat="false" ht="14.25" hidden="false" customHeight="true" outlineLevel="0" collapsed="false">
      <c r="A152" s="45"/>
      <c r="B152" s="68"/>
      <c r="C152" s="69"/>
      <c r="D152" s="70"/>
      <c r="E152" s="69"/>
      <c r="F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</row>
    <row r="153" customFormat="false" ht="14.25" hidden="false" customHeight="true" outlineLevel="0" collapsed="false">
      <c r="A153" s="2"/>
      <c r="B153" s="71" t="s">
        <v>117</v>
      </c>
      <c r="C153" s="72" t="n">
        <f aca="false">+C150+C151+C152</f>
        <v>3000</v>
      </c>
      <c r="D153" s="15"/>
      <c r="E153" s="72"/>
      <c r="F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customFormat="false" ht="14.25" hidden="false" customHeight="true" outlineLevel="0" collapsed="false">
      <c r="A154" s="2"/>
      <c r="B154" s="7"/>
      <c r="C154" s="7"/>
      <c r="D154" s="7"/>
      <c r="E154" s="7"/>
      <c r="F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customFormat="false" ht="14.25" hidden="false" customHeight="true" outlineLevel="0" collapsed="false">
      <c r="A155" s="2" t="s">
        <v>113</v>
      </c>
      <c r="B155" s="11" t="s">
        <v>118</v>
      </c>
      <c r="C155" s="7"/>
      <c r="D155" s="7"/>
      <c r="E155" s="7"/>
      <c r="F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customFormat="false" ht="14.25" hidden="false" customHeight="true" outlineLevel="0" collapsed="false">
      <c r="A156" s="45"/>
      <c r="B156" s="73" t="s">
        <v>119</v>
      </c>
      <c r="C156" s="74" t="n">
        <v>5000</v>
      </c>
      <c r="D156" s="75"/>
      <c r="E156" s="76" t="n">
        <v>5000</v>
      </c>
      <c r="F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</row>
    <row r="157" customFormat="false" ht="14.25" hidden="false" customHeight="true" outlineLevel="0" collapsed="false">
      <c r="A157" s="2"/>
      <c r="B157" s="73" t="s">
        <v>120</v>
      </c>
      <c r="C157" s="77" t="n">
        <v>3000</v>
      </c>
      <c r="D157" s="13"/>
      <c r="E157" s="78" t="n">
        <v>3000</v>
      </c>
      <c r="F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customFormat="false" ht="14.25" hidden="false" customHeight="true" outlineLevel="0" collapsed="false">
      <c r="A158" s="45"/>
      <c r="B158" s="73" t="s">
        <v>121</v>
      </c>
      <c r="C158" s="77" t="n">
        <v>2000</v>
      </c>
      <c r="D158" s="13"/>
      <c r="E158" s="78" t="n">
        <v>2000</v>
      </c>
      <c r="F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</row>
    <row r="159" customFormat="false" ht="14.25" hidden="false" customHeight="true" outlineLevel="0" collapsed="false">
      <c r="A159" s="2"/>
      <c r="B159" s="73" t="s">
        <v>122</v>
      </c>
      <c r="C159" s="79" t="n">
        <v>500</v>
      </c>
      <c r="D159" s="22"/>
      <c r="E159" s="80" t="n">
        <v>500</v>
      </c>
      <c r="F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customFormat="false" ht="14.25" hidden="false" customHeight="true" outlineLevel="0" collapsed="false">
      <c r="A160" s="2"/>
      <c r="B160" s="2"/>
      <c r="C160" s="2"/>
      <c r="D160" s="2"/>
      <c r="E160" s="2"/>
      <c r="F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customFormat="false" ht="14.25" hidden="false" customHeight="true" outlineLevel="0" collapsed="false">
      <c r="A161" s="2"/>
      <c r="B161" s="14" t="s">
        <v>123</v>
      </c>
      <c r="C161" s="81" t="n">
        <f aca="false">+C156+C157+C158+C159</f>
        <v>10500</v>
      </c>
      <c r="D161" s="81"/>
      <c r="E161" s="81" t="n">
        <f aca="false">+E156+E157+E158+E159</f>
        <v>10500</v>
      </c>
      <c r="F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customFormat="false" ht="15" hidden="false" customHeight="true" outlineLevel="0" collapsed="false">
      <c r="A162" s="2"/>
      <c r="B162" s="7"/>
      <c r="C162" s="7"/>
      <c r="D162" s="7"/>
      <c r="E162" s="7"/>
      <c r="F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customFormat="false" ht="15" hidden="false" customHeight="true" outlineLevel="0" collapsed="false">
      <c r="A163" s="2"/>
      <c r="B163" s="28" t="s">
        <v>124</v>
      </c>
      <c r="C163" s="29"/>
      <c r="D163" s="29"/>
      <c r="E163" s="29"/>
      <c r="F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customFormat="false" ht="14.25" hidden="false" customHeight="true" outlineLevel="0" collapsed="false">
      <c r="A164" s="2"/>
      <c r="B164" s="2"/>
      <c r="C164" s="2"/>
      <c r="D164" s="2"/>
      <c r="E164" s="2"/>
      <c r="F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customFormat="false" ht="14.25" hidden="false" customHeight="true" outlineLevel="0" collapsed="false">
      <c r="A165" s="7"/>
      <c r="B165" s="2"/>
      <c r="C165" s="2"/>
      <c r="D165" s="2"/>
      <c r="E165" s="2"/>
      <c r="F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customFormat="false" ht="14.25" hidden="false" customHeight="true" outlineLevel="0" collapsed="false">
      <c r="A166" s="7"/>
      <c r="B166" s="2"/>
      <c r="C166" s="2"/>
      <c r="D166" s="2"/>
      <c r="E166" s="2"/>
      <c r="F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customFormat="false" ht="14.25" hidden="false" customHeight="true" outlineLevel="0" collapsed="false">
      <c r="A167" s="7"/>
      <c r="B167" s="2"/>
      <c r="C167" s="2"/>
      <c r="D167" s="2"/>
      <c r="E167" s="2"/>
      <c r="F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customFormat="false" ht="48" hidden="false" customHeight="true" outlineLevel="0" collapsed="false">
      <c r="A168" s="3" t="s">
        <v>111</v>
      </c>
      <c r="B168" s="82" t="s">
        <v>2</v>
      </c>
      <c r="C168" s="5" t="s">
        <v>3</v>
      </c>
      <c r="D168" s="5"/>
      <c r="E168" s="5" t="s">
        <v>4</v>
      </c>
      <c r="F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customFormat="false" ht="14.25" hidden="false" customHeight="true" outlineLevel="0" collapsed="false">
      <c r="A169" s="83"/>
      <c r="B169" s="83"/>
      <c r="C169" s="84"/>
      <c r="D169" s="84"/>
      <c r="E169" s="85"/>
      <c r="F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customFormat="false" ht="14.25" hidden="false" customHeight="true" outlineLevel="0" collapsed="false">
      <c r="A170" s="86"/>
      <c r="B170" s="63"/>
      <c r="C170" s="64"/>
      <c r="D170" s="64"/>
      <c r="E170" s="87"/>
      <c r="F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customFormat="false" ht="14.25" hidden="false" customHeight="true" outlineLevel="0" collapsed="false">
      <c r="A171" s="86"/>
      <c r="B171" s="88" t="s">
        <v>125</v>
      </c>
      <c r="C171" s="89"/>
      <c r="D171" s="66"/>
      <c r="E171" s="90"/>
      <c r="F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customFormat="false" ht="14.25" hidden="false" customHeight="true" outlineLevel="0" collapsed="false">
      <c r="A172" s="63"/>
      <c r="B172" s="63"/>
      <c r="C172" s="64"/>
      <c r="D172" s="64"/>
      <c r="E172" s="87"/>
      <c r="F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customFormat="false" ht="14.25" hidden="false" customHeight="true" outlineLevel="0" collapsed="false">
      <c r="A173" s="63" t="s">
        <v>126</v>
      </c>
      <c r="B173" s="65" t="s">
        <v>127</v>
      </c>
      <c r="C173" s="66"/>
      <c r="D173" s="66"/>
      <c r="E173" s="90"/>
      <c r="F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customFormat="false" ht="36" hidden="false" customHeight="true" outlineLevel="0" collapsed="false">
      <c r="A174" s="86"/>
      <c r="B174" s="91" t="s">
        <v>128</v>
      </c>
      <c r="C174" s="92" t="n">
        <v>30000</v>
      </c>
      <c r="D174" s="93"/>
      <c r="E174" s="94" t="n">
        <v>30000</v>
      </c>
      <c r="F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customFormat="false" ht="14.25" hidden="false" customHeight="true" outlineLevel="0" collapsed="false">
      <c r="A175" s="9"/>
      <c r="B175" s="71" t="s">
        <v>129</v>
      </c>
      <c r="C175" s="95"/>
      <c r="D175" s="95"/>
      <c r="E175" s="95"/>
      <c r="F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customFormat="false" ht="14.25" hidden="false" customHeight="true" outlineLevel="0" collapsed="false">
      <c r="A176" s="9"/>
      <c r="B176" s="7"/>
      <c r="C176" s="7"/>
      <c r="D176" s="7"/>
      <c r="E176" s="7"/>
      <c r="F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customFormat="false" ht="14.25" hidden="false" customHeight="true" outlineLevel="0" collapsed="false">
      <c r="A177" s="9"/>
      <c r="B177" s="14" t="s">
        <v>130</v>
      </c>
      <c r="C177" s="96"/>
      <c r="D177" s="96"/>
      <c r="E177" s="96"/>
      <c r="F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customFormat="false" ht="14.25" hidden="false" customHeight="true" outlineLevel="0" collapsed="false">
      <c r="A178" s="86"/>
      <c r="B178" s="83"/>
      <c r="C178" s="62"/>
      <c r="D178" s="62"/>
      <c r="E178" s="97"/>
      <c r="F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customFormat="false" ht="14.25" hidden="false" customHeight="true" outlineLevel="0" collapsed="false">
      <c r="A179" s="86"/>
      <c r="B179" s="86"/>
      <c r="C179" s="66"/>
      <c r="D179" s="66"/>
      <c r="E179" s="90"/>
      <c r="F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customFormat="false" ht="14.25" hidden="false" customHeight="true" outlineLevel="0" collapsed="false">
      <c r="A180" s="86"/>
      <c r="B180" s="63"/>
      <c r="C180" s="64"/>
      <c r="D180" s="64"/>
      <c r="E180" s="87"/>
      <c r="F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customFormat="false" ht="14.25" hidden="false" customHeight="true" outlineLevel="0" collapsed="false">
      <c r="A181" s="98"/>
      <c r="B181" s="36" t="s">
        <v>131</v>
      </c>
      <c r="C181" s="29" t="n">
        <f aca="false">+C65+C70+C78+C106+C114+C123+C128+C135+C153+C161+C174</f>
        <v>1193488</v>
      </c>
      <c r="D181" s="29"/>
      <c r="E181" s="99" t="n">
        <f aca="false">SUM(E65+E70+E78+E106+E114+E123+E128+E135+E161+E174)</f>
        <v>1159488</v>
      </c>
      <c r="F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customFormat="false" ht="14.25" hidden="false" customHeight="true" outlineLevel="0" collapsed="false">
      <c r="A182" s="83"/>
      <c r="B182" s="63"/>
      <c r="C182" s="64"/>
      <c r="D182" s="64"/>
      <c r="E182" s="87"/>
      <c r="F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customFormat="false" ht="14.25" hidden="false" customHeight="true" outlineLevel="0" collapsed="false">
      <c r="A183" s="86"/>
      <c r="B183" s="86"/>
      <c r="C183" s="66"/>
      <c r="D183" s="66"/>
      <c r="E183" s="90"/>
      <c r="F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customFormat="false" ht="14.25" hidden="false" customHeight="true" outlineLevel="0" collapsed="false">
      <c r="A184" s="86"/>
      <c r="B184" s="86"/>
      <c r="C184" s="66"/>
      <c r="D184" s="66"/>
      <c r="E184" s="90"/>
      <c r="F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customFormat="false" ht="14.25" hidden="false" customHeight="true" outlineLevel="0" collapsed="false">
      <c r="A185" s="86"/>
      <c r="B185" s="36" t="s">
        <v>132</v>
      </c>
      <c r="C185" s="100" t="n">
        <f aca="false">SUM(C45-C181)</f>
        <v>1112</v>
      </c>
      <c r="D185" s="100"/>
      <c r="E185" s="101" t="n">
        <f aca="false">+E45-E181</f>
        <v>9512</v>
      </c>
      <c r="F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customFormat="false" ht="14.25" hidden="false" customHeight="true" outlineLevel="0" collapsed="false">
      <c r="A186" s="63"/>
      <c r="B186" s="63"/>
      <c r="C186" s="64"/>
      <c r="D186" s="64"/>
      <c r="E186" s="87"/>
      <c r="F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customFormat="false" ht="14.25" hidden="false" customHeight="true" outlineLevel="0" collapsed="false">
      <c r="A187" s="63"/>
      <c r="B187" s="63"/>
      <c r="C187" s="64"/>
      <c r="D187" s="64"/>
      <c r="E187" s="87"/>
      <c r="F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customFormat="false" ht="14.25" hidden="false" customHeight="true" outlineLevel="0" collapsed="false">
      <c r="A188" s="102"/>
      <c r="B188" s="36" t="s">
        <v>133</v>
      </c>
      <c r="C188" s="29"/>
      <c r="D188" s="29"/>
      <c r="E188" s="99"/>
      <c r="F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customFormat="false" ht="14.25" hidden="false" customHeight="true" outlineLevel="0" collapsed="false">
      <c r="A189" s="63"/>
      <c r="B189" s="63"/>
      <c r="C189" s="64"/>
      <c r="D189" s="64"/>
      <c r="E189" s="87"/>
      <c r="F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customFormat="false" ht="14.25" hidden="false" customHeight="true" outlineLevel="0" collapsed="false">
      <c r="A190" s="102"/>
      <c r="B190" s="103" t="s">
        <v>134</v>
      </c>
      <c r="C190" s="42"/>
      <c r="D190" s="42"/>
      <c r="E190" s="104"/>
      <c r="F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</sheetData>
  <mergeCells count="1">
    <mergeCell ref="A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2023-11-02T08:15:41Z</dcterms:created>
  <dc:creator>studio</dc:creator>
  <dc:description/>
  <dc:language>it-IT</dc:language>
  <cp:lastModifiedBy/>
  <cp:lastPrinted>2025-10-30T16:44:20Z</cp:lastPrinted>
  <dcterms:modified xsi:type="dcterms:W3CDTF">2025-11-06T14:06:33Z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